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ruthralynn\Documents\"/>
    </mc:Choice>
  </mc:AlternateContent>
  <xr:revisionPtr revIDLastSave="0" documentId="13_ncr:1_{CAD2CB8E-42CF-49DE-AD63-9935D2670D2E}" xr6:coauthVersionLast="47" xr6:coauthVersionMax="47" xr10:uidLastSave="{00000000-0000-0000-0000-000000000000}"/>
  <bookViews>
    <workbookView xWindow="-110" yWindow="-110" windowWidth="19420" windowHeight="11500" xr2:uid="{00000000-000D-0000-FFFF-FFFF00000000}"/>
  </bookViews>
  <sheets>
    <sheet name="UAMS Annual Evaluation" sheetId="8" r:id="rId1"/>
    <sheet name="Ratings" sheetId="9"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9" l="1"/>
  <c r="G43" i="8"/>
  <c r="D43" i="8"/>
  <c r="C47" i="8" s="1"/>
  <c r="G30" i="8"/>
  <c r="D30" i="8"/>
  <c r="C46" i="8" s="1"/>
  <c r="E4" i="9"/>
  <c r="E3" i="9" l="1"/>
  <c r="E7" i="9" s="1"/>
  <c r="H48" i="8" s="1"/>
  <c r="E2" i="9"/>
  <c r="H47" i="8"/>
  <c r="C43" i="8"/>
  <c r="C30" i="8"/>
  <c r="E6" i="9" l="1"/>
  <c r="C48" i="8" s="1"/>
  <c r="H46" i="8"/>
</calcChain>
</file>

<file path=xl/sharedStrings.xml><?xml version="1.0" encoding="utf-8"?>
<sst xmlns="http://schemas.openxmlformats.org/spreadsheetml/2006/main" count="87" uniqueCount="64">
  <si>
    <t xml:space="preserve">Translated to specific working standard, frequency, and expectations </t>
  </si>
  <si>
    <t>Number Rating</t>
  </si>
  <si>
    <t>Rating</t>
  </si>
  <si>
    <t>Unsatisfactory</t>
  </si>
  <si>
    <t xml:space="preserve">Needs Improvement </t>
  </si>
  <si>
    <t xml:space="preserve">Satisfactory </t>
  </si>
  <si>
    <t xml:space="preserve">Above Average </t>
  </si>
  <si>
    <t>Exceeds Standards</t>
  </si>
  <si>
    <t>Workday Rating Description</t>
  </si>
  <si>
    <t>Performance generally fails to meet the established expectations or requires frequent, close supervision of worker.</t>
  </si>
  <si>
    <t>Performance meets some of the job expectations, but does NOT fully meet the remainder.</t>
  </si>
  <si>
    <t>Performance meets all the essential work objectives. Occasionally exceeds management expectations. Employee demonstrates good knowledge of job duties, and assignments are accomplished effectively with normal supervisory guidance.</t>
  </si>
  <si>
    <t>On a regular basis, performance is characterized by high quality and quantity of work that exceeds most position requirements, key objectives, and management expectations. Employee demonstrates outstanding skills and abilities, and assignments are accomplished in a highly effective manner with limited guidance and direction.</t>
  </si>
  <si>
    <t>Performance consistently exceed position requirements, goals, and management expectations. Resourcefulness and depth of program and technical knowledge are of the highest quality. Assignments are accomplished in an exceptional manner with minimal direction and are characterized by outstanding achievement.</t>
  </si>
  <si>
    <r>
      <t xml:space="preserve">UAMS Job Responsibilities </t>
    </r>
    <r>
      <rPr>
        <b/>
        <i/>
        <sz val="14"/>
        <color theme="1"/>
        <rFont val="Calibri"/>
        <family val="2"/>
        <scheme val="minor"/>
      </rPr>
      <t>(Language here should be taken directly from the Position Description Responsibility Section)</t>
    </r>
  </si>
  <si>
    <t>Employee Comments</t>
  </si>
  <si>
    <t>Weekly/Monthly</t>
  </si>
  <si>
    <t>Review Period</t>
  </si>
  <si>
    <t>Date of Discussion</t>
  </si>
  <si>
    <t>RATING DEFINITIONS</t>
  </si>
  <si>
    <t>Employee Self-Assessment Rating</t>
  </si>
  <si>
    <t>Manager Rating</t>
  </si>
  <si>
    <t>Manager Comments</t>
  </si>
  <si>
    <t>Organization - Rating Summary</t>
  </si>
  <si>
    <t>Weighting</t>
  </si>
  <si>
    <t>Employee Overall Rating</t>
  </si>
  <si>
    <t>Manager Overall Rating</t>
  </si>
  <si>
    <t xml:space="preserve">Organization </t>
  </si>
  <si>
    <t>Performance</t>
  </si>
  <si>
    <t>Organization</t>
  </si>
  <si>
    <t xml:space="preserve"> </t>
  </si>
  <si>
    <t>UAMS Annual Performance Evaluation - Offline Template</t>
  </si>
  <si>
    <t>Employee Workday ID</t>
  </si>
  <si>
    <t>2025-26 Review:  9/01/2025 - 8/31/2026</t>
  </si>
  <si>
    <t>Manager/Delegate Workday ID</t>
  </si>
  <si>
    <t>UAMS Domain</t>
  </si>
  <si>
    <t>Question/Explanation</t>
  </si>
  <si>
    <t>Other duties as assigned</t>
  </si>
  <si>
    <t xml:space="preserve">*NOTE: Use the Manager's Overall Rating to determine the evaluation rating entered in Workday </t>
  </si>
  <si>
    <t>Please contact your HRBP for guidance before using the Offline Evaluation Template.</t>
  </si>
  <si>
    <t>All performance evaluations should be completed electronically in Workday.  The Offline Evaluation Template should only be used when necessary or when directed by OHR.</t>
  </si>
  <si>
    <t>DIRECTIONS:</t>
  </si>
  <si>
    <t>1.  Share this document with the employee to complete their self-assessment.  The employee should return the form back to their manager/delegate upon completion.</t>
  </si>
  <si>
    <t>2.  The manager/delegate completes the manager review on the same evaluation form.</t>
  </si>
  <si>
    <t>3.  The manager/delegate must meet with the employee to share the completed document and discuss the evaluation ratings.</t>
  </si>
  <si>
    <r>
      <t xml:space="preserve">5.  The employee must acknowledge the evaluation in Workday.  See </t>
    </r>
    <r>
      <rPr>
        <i/>
        <sz val="18"/>
        <color theme="1"/>
        <rFont val="Calibri"/>
        <family val="2"/>
        <scheme val="minor"/>
      </rPr>
      <t>Admin. Guide 4.2.09, Employee Evaluations Policy</t>
    </r>
    <r>
      <rPr>
        <sz val="18"/>
        <color theme="1"/>
        <rFont val="Calibri"/>
        <family val="2"/>
        <scheme val="minor"/>
      </rPr>
      <t xml:space="preserve"> for more details.</t>
    </r>
  </si>
  <si>
    <t>Organization Employee Rating</t>
  </si>
  <si>
    <t>Organization Manager Rating</t>
  </si>
  <si>
    <t>Performance Employee Rating</t>
  </si>
  <si>
    <t>Performance Manager Rating</t>
  </si>
  <si>
    <t>This section assesses the employee's performance based on the primary duties and responsibilities of their position during the evaluation period.  Ratings should reflect the overall effectiveness in meeting job expectations and achieving the responsibilities of their role.  Add the employee's Job Responsibilities listed in the position description.  Using the provided definition or explanations, employees and managers should enter the applicable ratings in the appropriate columns.  Note: Please do NOT add or insert more lines into the form.</t>
  </si>
  <si>
    <t>Value should equal 100% --&gt;</t>
  </si>
  <si>
    <t>Performance - Rating Summary</t>
  </si>
  <si>
    <t>Employee Name</t>
  </si>
  <si>
    <t>Manager/Delegate Name</t>
  </si>
  <si>
    <t>&lt;--- select from the drop-down list here*</t>
  </si>
  <si>
    <t>&lt;--- Enter the date the manager met with the employee to review the evaluation scores.</t>
  </si>
  <si>
    <t>4.  After the discussion, upload this completed document into Workday using the "OFFLINE Annual Review" process and the "Manager Overall Rating" highlighted below.</t>
  </si>
  <si>
    <t>ORGANIZATION (25%)</t>
  </si>
  <si>
    <t>This section assesses how the employee demonstrates behaviors that align with the organization's core values.  Using the provided definition or explanations, employees and managers should enter the applicable ratings in the appropriate columns.</t>
  </si>
  <si>
    <t>UAMS Core Values</t>
  </si>
  <si>
    <t>To what extent does the employee exemplify the UAMS CARES values - Compassion, Attention, Respect, Empathy, and Service -- in their interactions with patients, families, students, and colleagues?</t>
  </si>
  <si>
    <t>PERFORMANCE (75%)</t>
  </si>
  <si>
    <t>Weighted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</si>
</sst>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5" x14ac:knownFonts="1">
    <font>
      <sz val="11"/>
      <color theme="1"/>
      <name val="Calibri"/>
      <family val="2"/>
      <scheme val="minor"/>
    </font>
    <font>
      <sz val="11"/>
      <color theme="1"/>
      <name val="Calibri"/>
      <family val="2"/>
      <scheme val="minor"/>
    </font>
    <font>
      <sz val="12"/>
      <color theme="1"/>
      <name val="Times New Roman"/>
      <family val="1"/>
    </font>
    <font>
      <b/>
      <sz val="12"/>
      <color theme="1"/>
      <name val="Calibri"/>
      <family val="2"/>
      <scheme val="minor"/>
    </font>
    <font>
      <b/>
      <sz val="14"/>
      <color theme="1"/>
      <name val="Calibri"/>
      <family val="2"/>
      <scheme val="minor"/>
    </font>
    <font>
      <sz val="12"/>
      <color theme="1"/>
      <name val="Calibri"/>
      <family val="2"/>
      <scheme val="minor"/>
    </font>
    <font>
      <i/>
      <sz val="11"/>
      <color theme="1"/>
      <name val="Calibri"/>
      <family val="2"/>
      <scheme val="minor"/>
    </font>
    <font>
      <b/>
      <i/>
      <sz val="14"/>
      <color theme="1"/>
      <name val="Calibri"/>
      <family val="2"/>
      <scheme val="minor"/>
    </font>
    <font>
      <b/>
      <sz val="16"/>
      <color rgb="FFFF0000"/>
      <name val="Calibri"/>
      <family val="2"/>
      <scheme val="minor"/>
    </font>
    <font>
      <sz val="12"/>
      <color rgb="FF000000"/>
      <name val="Times New Roman"/>
      <family val="1"/>
    </font>
    <font>
      <b/>
      <sz val="22"/>
      <color theme="1"/>
      <name val="Times New Roman"/>
      <family val="1"/>
    </font>
    <font>
      <b/>
      <sz val="22"/>
      <color theme="1"/>
      <name val="Calibri"/>
      <family val="2"/>
      <scheme val="minor"/>
    </font>
    <font>
      <sz val="22"/>
      <color theme="1"/>
      <name val="Calibri"/>
      <family val="2"/>
      <scheme val="minor"/>
    </font>
    <font>
      <b/>
      <sz val="14"/>
      <color theme="0"/>
      <name val="Calibri"/>
      <family val="2"/>
      <scheme val="minor"/>
    </font>
    <font>
      <sz val="14"/>
      <color theme="1"/>
      <name val="Times New Roman"/>
      <family val="1"/>
    </font>
    <font>
      <b/>
      <sz val="18"/>
      <color theme="1"/>
      <name val="Calibri"/>
      <family val="2"/>
      <scheme val="minor"/>
    </font>
    <font>
      <sz val="18"/>
      <color theme="1"/>
      <name val="Calibri"/>
      <family val="2"/>
      <scheme val="minor"/>
    </font>
    <font>
      <i/>
      <sz val="18"/>
      <color theme="1"/>
      <name val="Calibri"/>
      <family val="2"/>
      <scheme val="minor"/>
    </font>
    <font>
      <b/>
      <sz val="24"/>
      <color theme="1"/>
      <name val="Calibri"/>
      <family val="2"/>
      <scheme val="minor"/>
    </font>
    <font>
      <b/>
      <sz val="28"/>
      <color theme="1"/>
      <name val="Calibri"/>
      <family val="2"/>
      <scheme val="minor"/>
    </font>
    <font>
      <b/>
      <sz val="22"/>
      <color theme="0"/>
      <name val="Calibri"/>
      <family val="2"/>
      <scheme val="minor"/>
    </font>
    <font>
      <b/>
      <sz val="12"/>
      <color theme="0"/>
      <name val="Calibri"/>
      <family val="2"/>
      <scheme val="minor"/>
    </font>
    <font>
      <sz val="8"/>
      <name val="Calibri"/>
      <family val="2"/>
      <scheme val="minor"/>
    </font>
    <font>
      <b/>
      <sz val="18"/>
      <color theme="1"/>
      <name val="Times New Roman"/>
      <family val="1"/>
    </font>
    <font>
      <sz val="22"/>
      <color theme="1"/>
      <name val="Times New Roman"/>
      <family val="1"/>
    </font>
    <font>
      <sz val="24"/>
      <color theme="1"/>
      <name val="Times New Roman"/>
      <family val="1"/>
    </font>
    <font>
      <sz val="14"/>
      <color theme="1"/>
      <name val="Calibri"/>
      <family val="2"/>
      <scheme val="minor"/>
    </font>
    <font>
      <sz val="16"/>
      <color theme="1"/>
      <name val="Calibri"/>
      <family val="2"/>
      <scheme val="minor"/>
    </font>
    <font>
      <b/>
      <i/>
      <sz val="12"/>
      <color theme="1"/>
      <name val="Calibri"/>
      <family val="2"/>
      <scheme val="minor"/>
    </font>
    <font>
      <sz val="14"/>
      <color rgb="FF000000"/>
      <name val="Times New Roman"/>
      <family val="1"/>
    </font>
    <font>
      <sz val="11"/>
      <color rgb="FF92D050"/>
      <name val="Calibri"/>
      <family val="2"/>
      <scheme val="minor"/>
    </font>
    <font>
      <b/>
      <sz val="14"/>
      <name val="Calibri"/>
      <family val="2"/>
      <scheme val="minor"/>
    </font>
    <font>
      <sz val="11"/>
      <name val="Calibri"/>
      <family val="2"/>
      <scheme val="minor"/>
    </font>
    <font>
      <i/>
      <sz val="12"/>
      <color theme="1"/>
      <name val="Times New Roman"/>
      <family val="1"/>
    </font>
    <font>
      <b/>
      <i/>
      <sz val="18"/>
      <color theme="1"/>
      <name val="Calibri"/>
      <family val="2"/>
      <scheme val="minor"/>
    </font>
  </fonts>
  <fills count="12">
    <fill>
      <patternFill patternType="none"/>
    </fill>
    <fill>
      <patternFill patternType="gray125"/>
    </fill>
    <fill>
      <patternFill patternType="solid">
        <fgColor theme="7" tint="0.79998168889431442"/>
        <bgColor indexed="64"/>
      </patternFill>
    </fill>
    <fill>
      <patternFill patternType="solid">
        <fgColor theme="4"/>
        <bgColor indexed="64"/>
      </patternFill>
    </fill>
    <fill>
      <patternFill patternType="solid">
        <fgColor rgb="FF92D050"/>
        <bgColor indexed="64"/>
      </patternFill>
    </fill>
    <fill>
      <patternFill patternType="solid">
        <fgColor theme="5" tint="0.39997558519241921"/>
        <bgColor indexed="64"/>
      </patternFill>
    </fill>
    <fill>
      <patternFill patternType="solid">
        <fgColor rgb="FF9CC2E5"/>
        <bgColor indexed="64"/>
      </patternFill>
    </fill>
    <fill>
      <patternFill patternType="solid">
        <fgColor rgb="FFF4B08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
      <patternFill patternType="solid">
        <fgColor theme="4" tint="0.39997558519241921"/>
        <bgColor indexed="64"/>
      </patternFill>
    </fill>
  </fills>
  <borders count="21">
    <border>
      <left/>
      <right/>
      <top/>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style="thin">
        <color indexed="64"/>
      </bottom>
      <diagonal/>
    </border>
    <border>
      <left/>
      <right/>
      <top/>
      <bottom style="medium">
        <color rgb="FFBFBFBF"/>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ck">
        <color theme="0" tint="-0.34998626667073579"/>
      </left>
      <right style="thick">
        <color theme="0" tint="-0.34998626667073579"/>
      </right>
      <top style="thick">
        <color theme="0" tint="-0.34998626667073579"/>
      </top>
      <bottom style="thick">
        <color theme="0" tint="-0.34998626667073579"/>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indexed="64"/>
      </left>
      <right style="thin">
        <color indexed="64"/>
      </right>
      <top/>
      <bottom style="thin">
        <color theme="0"/>
      </bottom>
      <diagonal/>
    </border>
    <border>
      <left/>
      <right style="thin">
        <color indexed="64"/>
      </right>
      <top style="thin">
        <color indexed="64"/>
      </top>
      <bottom/>
      <diagonal/>
    </border>
    <border>
      <left style="thin">
        <color indexed="64"/>
      </left>
      <right style="thin">
        <color indexed="64"/>
      </right>
      <top style="thin">
        <color theme="0"/>
      </top>
      <bottom/>
      <diagonal/>
    </border>
  </borders>
  <cellStyleXfs count="2">
    <xf numFmtId="0" fontId="0" fillId="0" borderId="0"/>
    <xf numFmtId="44" fontId="1" fillId="0" borderId="0" applyFont="0" applyFill="0" applyBorder="0" applyAlignment="0" applyProtection="0"/>
  </cellStyleXfs>
  <cellXfs count="114">
    <xf numFmtId="0" fontId="0" fillId="0" borderId="0" xfId="0"/>
    <xf numFmtId="0" fontId="3" fillId="0" borderId="1" xfId="0" applyFont="1" applyBorder="1" applyAlignment="1">
      <alignment horizontal="center" vertical="center" wrapText="1"/>
    </xf>
    <xf numFmtId="0" fontId="4" fillId="6"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5" fillId="0" borderId="6" xfId="0" applyFont="1" applyBorder="1" applyAlignment="1">
      <alignment horizontal="center" vertical="center" wrapText="1"/>
    </xf>
    <xf numFmtId="0" fontId="3" fillId="9" borderId="1"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20" fillId="10" borderId="0" xfId="0" applyFont="1" applyFill="1" applyAlignment="1" applyProtection="1">
      <alignment vertical="center" wrapText="1"/>
      <protection hidden="1"/>
    </xf>
    <xf numFmtId="0" fontId="13" fillId="10" borderId="0" xfId="0" applyFont="1" applyFill="1" applyAlignment="1" applyProtection="1">
      <alignment horizontal="center" vertical="center" wrapText="1"/>
      <protection hidden="1"/>
    </xf>
    <xf numFmtId="0" fontId="21" fillId="10" borderId="0" xfId="0" applyFont="1" applyFill="1" applyAlignment="1" applyProtection="1">
      <alignment horizontal="center" vertical="center" wrapText="1"/>
      <protection hidden="1"/>
    </xf>
    <xf numFmtId="9" fontId="14" fillId="0" borderId="3" xfId="0" applyNumberFormat="1" applyFont="1" applyBorder="1" applyAlignment="1" applyProtection="1">
      <alignment horizontal="center" vertical="center" wrapText="1"/>
      <protection locked="0"/>
    </xf>
    <xf numFmtId="0" fontId="4" fillId="6"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31" fillId="0" borderId="3" xfId="0" applyFont="1" applyBorder="1" applyAlignment="1">
      <alignment horizontal="center" vertical="center"/>
    </xf>
    <xf numFmtId="0" fontId="14" fillId="10" borderId="17" xfId="0" applyFont="1" applyFill="1" applyBorder="1" applyAlignment="1">
      <alignment horizontal="left" vertical="top" wrapText="1"/>
    </xf>
    <xf numFmtId="0" fontId="2" fillId="0" borderId="11" xfId="0" applyFont="1" applyBorder="1" applyAlignment="1">
      <alignment vertical="center" wrapText="1"/>
    </xf>
    <xf numFmtId="0" fontId="2" fillId="10" borderId="16" xfId="0" applyFont="1" applyFill="1" applyBorder="1" applyAlignment="1">
      <alignment horizontal="left" vertical="top" wrapText="1"/>
    </xf>
    <xf numFmtId="0" fontId="14" fillId="0" borderId="3" xfId="0" applyFont="1" applyBorder="1" applyAlignment="1">
      <alignment vertical="center" wrapText="1"/>
    </xf>
    <xf numFmtId="9" fontId="14" fillId="0" borderId="3" xfId="0" applyNumberFormat="1" applyFont="1" applyBorder="1" applyAlignment="1">
      <alignment horizontal="center" vertical="center" wrapText="1"/>
    </xf>
    <xf numFmtId="0" fontId="23" fillId="4" borderId="3" xfId="0" applyFont="1" applyFill="1" applyBorder="1" applyAlignment="1">
      <alignment horizontal="right" vertical="center" wrapText="1"/>
    </xf>
    <xf numFmtId="9" fontId="23" fillId="4" borderId="3" xfId="0" applyNumberFormat="1" applyFont="1" applyFill="1" applyBorder="1" applyAlignment="1">
      <alignment horizontal="center" vertical="center" wrapText="1"/>
    </xf>
    <xf numFmtId="0" fontId="15" fillId="4" borderId="3" xfId="0" applyFont="1" applyFill="1" applyBorder="1" applyAlignment="1">
      <alignment vertical="center"/>
    </xf>
    <xf numFmtId="0" fontId="16" fillId="4" borderId="3" xfId="0" applyFont="1" applyFill="1" applyBorder="1"/>
    <xf numFmtId="49" fontId="26" fillId="0" borderId="3" xfId="0" applyNumberFormat="1" applyFont="1" applyBorder="1" applyAlignment="1" applyProtection="1">
      <alignment vertical="center"/>
      <protection locked="0"/>
    </xf>
    <xf numFmtId="0" fontId="26" fillId="0" borderId="3" xfId="0" applyFont="1" applyBorder="1" applyAlignment="1" applyProtection="1">
      <alignment vertical="center"/>
      <protection locked="0"/>
    </xf>
    <xf numFmtId="0" fontId="2" fillId="0" borderId="11" xfId="0" applyFont="1" applyBorder="1" applyAlignment="1" applyProtection="1">
      <alignment vertical="center" wrapText="1"/>
      <protection locked="0"/>
    </xf>
    <xf numFmtId="49" fontId="14" fillId="0" borderId="3" xfId="0" applyNumberFormat="1" applyFont="1" applyBorder="1" applyAlignment="1" applyProtection="1">
      <alignment horizontal="left" vertical="top" wrapText="1"/>
      <protection locked="0"/>
    </xf>
    <xf numFmtId="0" fontId="29" fillId="0" borderId="3" xfId="0" applyFont="1" applyBorder="1" applyAlignment="1" applyProtection="1">
      <alignment horizontal="left" wrapText="1"/>
      <protection locked="0"/>
    </xf>
    <xf numFmtId="0" fontId="2" fillId="0" borderId="3" xfId="0" applyFont="1" applyBorder="1" applyAlignment="1" applyProtection="1">
      <alignment vertical="center" wrapText="1"/>
      <protection locked="0"/>
    </xf>
    <xf numFmtId="0" fontId="2" fillId="0" borderId="3" xfId="0" applyFont="1" applyBorder="1" applyAlignment="1" applyProtection="1">
      <alignment wrapText="1"/>
      <protection locked="0"/>
    </xf>
    <xf numFmtId="49" fontId="2" fillId="0" borderId="3" xfId="0" applyNumberFormat="1" applyFont="1" applyBorder="1" applyAlignment="1" applyProtection="1">
      <alignment horizontal="left" wrapText="1"/>
      <protection locked="0"/>
    </xf>
    <xf numFmtId="0" fontId="9" fillId="0" borderId="3" xfId="0" applyFont="1" applyBorder="1" applyAlignment="1" applyProtection="1">
      <alignment wrapText="1"/>
      <protection locked="0"/>
    </xf>
    <xf numFmtId="0" fontId="6" fillId="0" borderId="0" xfId="0" applyFont="1" applyAlignment="1">
      <alignment horizontal="center" vertical="center"/>
    </xf>
    <xf numFmtId="0" fontId="0" fillId="0" borderId="0" xfId="0" applyAlignment="1">
      <alignment horizontal="center" vertical="center"/>
    </xf>
    <xf numFmtId="0" fontId="10" fillId="2" borderId="8" xfId="0" applyFont="1" applyFill="1" applyBorder="1"/>
    <xf numFmtId="0" fontId="10" fillId="2" borderId="14" xfId="0" applyFont="1" applyFill="1" applyBorder="1"/>
    <xf numFmtId="0" fontId="23" fillId="2" borderId="3" xfId="0" applyFont="1" applyFill="1" applyBorder="1"/>
    <xf numFmtId="0" fontId="2" fillId="0" borderId="0" xfId="0" applyFont="1"/>
    <xf numFmtId="0" fontId="2" fillId="0" borderId="0" xfId="0" applyFont="1" applyAlignment="1">
      <alignment horizontal="center" vertical="center"/>
    </xf>
    <xf numFmtId="0" fontId="4" fillId="6" borderId="12" xfId="0" applyFont="1" applyFill="1" applyBorder="1" applyAlignment="1">
      <alignment horizontal="center" vertical="center" wrapText="1"/>
    </xf>
    <xf numFmtId="0" fontId="27" fillId="0" borderId="12" xfId="0" applyFont="1" applyBorder="1" applyAlignment="1">
      <alignment horizontal="center" vertical="center" wrapText="1"/>
    </xf>
    <xf numFmtId="0" fontId="27" fillId="9" borderId="1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0" fillId="10" borderId="0" xfId="0" applyFill="1"/>
    <xf numFmtId="0" fontId="26" fillId="0" borderId="0" xfId="0" applyFont="1"/>
    <xf numFmtId="0" fontId="15" fillId="4" borderId="5" xfId="0" applyFont="1" applyFill="1" applyBorder="1"/>
    <xf numFmtId="0" fontId="16" fillId="10" borderId="0" xfId="0" applyFont="1" applyFill="1"/>
    <xf numFmtId="0" fontId="15" fillId="4" borderId="15" xfId="0" applyFont="1" applyFill="1" applyBorder="1"/>
    <xf numFmtId="0" fontId="15" fillId="0" borderId="0" xfId="0" applyFont="1"/>
    <xf numFmtId="0" fontId="4" fillId="3" borderId="1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10" borderId="18"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9" fillId="0" borderId="3" xfId="0" applyFont="1" applyBorder="1" applyAlignment="1">
      <alignment vertical="center" wrapText="1"/>
    </xf>
    <xf numFmtId="0" fontId="4" fillId="0" borderId="0" xfId="0" applyFont="1"/>
    <xf numFmtId="0" fontId="15" fillId="4" borderId="3" xfId="0" applyFont="1" applyFill="1" applyBorder="1" applyAlignment="1">
      <alignment horizontal="right" wrapText="1"/>
    </xf>
    <xf numFmtId="0" fontId="23" fillId="10" borderId="20" xfId="0" applyFont="1" applyFill="1" applyBorder="1" applyAlignment="1">
      <alignment wrapText="1"/>
    </xf>
    <xf numFmtId="0" fontId="16" fillId="4" borderId="15" xfId="0" applyFont="1" applyFill="1" applyBorder="1"/>
    <xf numFmtId="0" fontId="16" fillId="0" borderId="0" xfId="0" applyFont="1"/>
    <xf numFmtId="0" fontId="0" fillId="0" borderId="0" xfId="0" applyAlignment="1">
      <alignment vertical="center"/>
    </xf>
    <xf numFmtId="0" fontId="0" fillId="0" borderId="0" xfId="0" applyAlignment="1">
      <alignment horizontal="center"/>
    </xf>
    <xf numFmtId="0" fontId="30" fillId="0" borderId="0" xfId="0" applyFont="1"/>
    <xf numFmtId="0" fontId="12" fillId="0" borderId="3" xfId="0" applyFont="1" applyBorder="1" applyAlignment="1">
      <alignment horizontal="right"/>
    </xf>
    <xf numFmtId="0" fontId="12" fillId="0" borderId="3" xfId="0" applyFont="1" applyBorder="1" applyAlignment="1">
      <alignment horizontal="center"/>
    </xf>
    <xf numFmtId="0" fontId="12" fillId="0" borderId="3" xfId="1" applyNumberFormat="1" applyFont="1" applyBorder="1" applyAlignment="1" applyProtection="1">
      <alignment horizontal="center"/>
    </xf>
    <xf numFmtId="0" fontId="8" fillId="0" borderId="0" xfId="0" applyFont="1" applyAlignment="1">
      <alignment horizontal="center" vertical="center"/>
    </xf>
    <xf numFmtId="0" fontId="11" fillId="0" borderId="3" xfId="0" applyFont="1" applyBorder="1" applyAlignment="1">
      <alignment horizontal="right" vertical="center" wrapText="1"/>
    </xf>
    <xf numFmtId="0" fontId="11" fillId="8" borderId="3" xfId="0" applyFont="1" applyFill="1" applyBorder="1" applyAlignment="1">
      <alignment horizontal="right" wrapText="1"/>
    </xf>
    <xf numFmtId="0" fontId="12" fillId="0" borderId="0" xfId="0" applyFont="1" applyAlignment="1">
      <alignment vertical="center"/>
    </xf>
    <xf numFmtId="0" fontId="12" fillId="0" borderId="0" xfId="0" applyFont="1"/>
    <xf numFmtId="0" fontId="32" fillId="0" borderId="0" xfId="0" applyFont="1"/>
    <xf numFmtId="0" fontId="34" fillId="4" borderId="10" xfId="0" applyFont="1" applyFill="1" applyBorder="1" applyAlignment="1">
      <alignment horizontal="right"/>
    </xf>
    <xf numFmtId="0" fontId="14" fillId="0" borderId="3" xfId="0" applyFont="1" applyBorder="1" applyAlignment="1">
      <alignment horizontal="left" vertical="center" wrapText="1"/>
    </xf>
    <xf numFmtId="0" fontId="14" fillId="0" borderId="3" xfId="0" applyFont="1" applyBorder="1" applyAlignment="1" applyProtection="1">
      <alignment horizontal="center" vertical="center" wrapText="1"/>
      <protection locked="0"/>
    </xf>
    <xf numFmtId="0" fontId="23" fillId="4" borderId="3" xfId="0" applyFont="1" applyFill="1" applyBorder="1" applyAlignment="1">
      <alignment horizontal="center" vertical="center" wrapText="1"/>
    </xf>
    <xf numFmtId="0" fontId="29" fillId="0" borderId="3" xfId="0" applyFont="1" applyBorder="1" applyAlignment="1" applyProtection="1">
      <alignment horizontal="center" vertical="top" wrapText="1"/>
      <protection locked="0"/>
    </xf>
    <xf numFmtId="0" fontId="23" fillId="4" borderId="3" xfId="0" applyFont="1" applyFill="1" applyBorder="1" applyAlignment="1">
      <alignment horizontal="center" wrapText="1"/>
    </xf>
    <xf numFmtId="0" fontId="0" fillId="0" borderId="3" xfId="0" applyBorder="1"/>
    <xf numFmtId="0" fontId="11" fillId="8" borderId="3" xfId="0" applyFont="1" applyFill="1" applyBorder="1" applyAlignment="1">
      <alignment horizontal="center" vertical="center"/>
    </xf>
    <xf numFmtId="0" fontId="19" fillId="5" borderId="3" xfId="0" applyFont="1" applyFill="1" applyBorder="1" applyAlignment="1">
      <alignment horizontal="center"/>
    </xf>
    <xf numFmtId="0" fontId="15" fillId="11" borderId="3" xfId="0" applyFont="1" applyFill="1" applyBorder="1" applyAlignment="1">
      <alignment horizontal="center" vertical="center" wrapText="1"/>
    </xf>
    <xf numFmtId="0" fontId="16" fillId="0" borderId="3" xfId="0" applyFont="1" applyBorder="1" applyAlignment="1">
      <alignment horizontal="left" vertical="center" wrapText="1" indent="10"/>
    </xf>
    <xf numFmtId="0" fontId="0" fillId="0" borderId="10" xfId="0" applyBorder="1" applyAlignment="1">
      <alignment horizontal="center" vertical="center"/>
    </xf>
    <xf numFmtId="0" fontId="16" fillId="0" borderId="19" xfId="0" applyFont="1" applyBorder="1" applyAlignment="1">
      <alignment horizontal="justify" vertical="center" wrapText="1"/>
    </xf>
    <xf numFmtId="0" fontId="16" fillId="0" borderId="7" xfId="0" applyFont="1" applyBorder="1" applyAlignment="1">
      <alignment horizontal="justify" vertical="center" wrapText="1"/>
    </xf>
    <xf numFmtId="0" fontId="16" fillId="0" borderId="14" xfId="0" applyFont="1" applyBorder="1" applyAlignment="1">
      <alignment horizontal="justify" vertical="center" wrapText="1"/>
    </xf>
    <xf numFmtId="0" fontId="16" fillId="0" borderId="0" xfId="0" applyFont="1" applyAlignment="1">
      <alignment horizontal="left" vertical="center" wrapText="1"/>
    </xf>
    <xf numFmtId="0" fontId="28" fillId="8" borderId="0" xfId="0" applyFont="1" applyFill="1" applyAlignment="1">
      <alignment horizontal="center" vertical="center"/>
    </xf>
    <xf numFmtId="0" fontId="27" fillId="0" borderId="12" xfId="0" applyFont="1" applyBorder="1" applyAlignment="1">
      <alignment horizontal="left" vertical="center" wrapText="1"/>
    </xf>
    <xf numFmtId="0" fontId="27" fillId="9" borderId="12" xfId="0" applyFont="1" applyFill="1" applyBorder="1" applyAlignment="1">
      <alignment horizontal="left" vertical="center" wrapText="1"/>
    </xf>
    <xf numFmtId="0" fontId="12" fillId="0" borderId="3" xfId="0" applyFont="1" applyBorder="1" applyAlignment="1">
      <alignment horizontal="center"/>
    </xf>
    <xf numFmtId="0" fontId="11" fillId="0" borderId="3" xfId="0" applyFont="1" applyBorder="1" applyAlignment="1">
      <alignment horizontal="center" vertical="center"/>
    </xf>
    <xf numFmtId="0" fontId="18" fillId="5" borderId="3" xfId="0" applyFont="1" applyFill="1" applyBorder="1" applyAlignment="1">
      <alignment horizontal="center" vertical="center"/>
    </xf>
    <xf numFmtId="0" fontId="18" fillId="5" borderId="3" xfId="0" applyFont="1" applyFill="1" applyBorder="1" applyAlignment="1">
      <alignment horizontal="center"/>
    </xf>
    <xf numFmtId="0" fontId="27" fillId="0" borderId="3" xfId="0" applyFont="1" applyBorder="1" applyAlignment="1">
      <alignment horizontal="justify" vertical="center" wrapText="1"/>
    </xf>
    <xf numFmtId="0" fontId="27" fillId="0" borderId="7" xfId="0" applyFont="1" applyBorder="1" applyAlignment="1">
      <alignment horizontal="justify" vertical="center" wrapText="1"/>
    </xf>
    <xf numFmtId="0" fontId="18" fillId="5" borderId="3" xfId="0" applyFont="1" applyFill="1" applyBorder="1" applyAlignment="1">
      <alignment horizontal="center" vertical="center" wrapText="1"/>
    </xf>
    <xf numFmtId="0" fontId="24" fillId="2" borderId="8" xfId="0" applyFont="1" applyFill="1" applyBorder="1" applyAlignment="1" applyProtection="1">
      <alignment horizontal="left"/>
      <protection locked="0"/>
    </xf>
    <xf numFmtId="0" fontId="24" fillId="2" borderId="13" xfId="0" applyFont="1" applyFill="1" applyBorder="1" applyAlignment="1" applyProtection="1">
      <alignment horizontal="left"/>
      <protection locked="0"/>
    </xf>
    <xf numFmtId="0" fontId="24" fillId="2" borderId="15" xfId="0" applyFont="1" applyFill="1" applyBorder="1" applyAlignment="1" applyProtection="1">
      <alignment horizontal="left"/>
      <protection locked="0"/>
    </xf>
    <xf numFmtId="0" fontId="4" fillId="6" borderId="12"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2" fillId="2" borderId="8" xfId="0" applyFont="1" applyFill="1" applyBorder="1" applyAlignment="1" applyProtection="1">
      <alignment horizontal="left" vertical="center"/>
      <protection locked="0"/>
    </xf>
    <xf numFmtId="0" fontId="2" fillId="2" borderId="11" xfId="0" applyFont="1" applyFill="1" applyBorder="1" applyAlignment="1" applyProtection="1">
      <alignment horizontal="left" vertical="center"/>
      <protection locked="0"/>
    </xf>
    <xf numFmtId="0" fontId="2" fillId="2" borderId="13" xfId="0" applyFont="1" applyFill="1" applyBorder="1" applyAlignment="1" applyProtection="1">
      <alignment horizontal="left" vertical="center"/>
      <protection locked="0"/>
    </xf>
    <xf numFmtId="0" fontId="25" fillId="2" borderId="8" xfId="0" applyFont="1" applyFill="1" applyBorder="1" applyAlignment="1" applyProtection="1">
      <alignment horizontal="left" vertical="center"/>
      <protection locked="0"/>
    </xf>
    <xf numFmtId="0" fontId="25" fillId="2" borderId="11" xfId="0" applyFont="1" applyFill="1" applyBorder="1" applyAlignment="1" applyProtection="1">
      <alignment horizontal="left" vertical="center"/>
      <protection locked="0"/>
    </xf>
    <xf numFmtId="0" fontId="2" fillId="2" borderId="14" xfId="0" applyFont="1" applyFill="1" applyBorder="1" applyAlignment="1" applyProtection="1">
      <alignment horizontal="left" vertical="center"/>
      <protection locked="0"/>
    </xf>
    <xf numFmtId="0" fontId="23" fillId="2" borderId="8" xfId="0" applyFont="1" applyFill="1" applyBorder="1" applyAlignment="1" applyProtection="1">
      <alignment horizontal="left" vertical="center"/>
      <protection locked="0"/>
    </xf>
    <xf numFmtId="0" fontId="23" fillId="2" borderId="11" xfId="0" applyFont="1" applyFill="1" applyBorder="1" applyAlignment="1" applyProtection="1">
      <alignment horizontal="left" vertical="center"/>
      <protection locked="0"/>
    </xf>
    <xf numFmtId="0" fontId="33" fillId="2" borderId="9" xfId="0" applyFont="1" applyFill="1" applyBorder="1" applyAlignment="1">
      <alignment horizontal="left"/>
    </xf>
    <xf numFmtId="0" fontId="33" fillId="2" borderId="11" xfId="0" applyFont="1" applyFill="1" applyBorder="1" applyAlignment="1">
      <alignment horizontal="left"/>
    </xf>
    <xf numFmtId="0" fontId="33" fillId="2" borderId="8" xfId="0" applyFont="1" applyFill="1" applyBorder="1" applyAlignment="1">
      <alignment horizontal="left"/>
    </xf>
    <xf numFmtId="0" fontId="33" fillId="2" borderId="13" xfId="0" applyFont="1" applyFill="1" applyBorder="1" applyAlignment="1">
      <alignment horizontal="left"/>
    </xf>
  </cellXfs>
  <cellStyles count="2">
    <cellStyle name="Currency" xfId="1" builtinId="4"/>
    <cellStyle name="Normal" xfId="0" builtinId="0"/>
  </cellStyles>
  <dxfs count="31">
    <dxf>
      <fill>
        <patternFill patternType="solid">
          <bgColor rgb="FFF20000"/>
        </patternFill>
      </fill>
    </dxf>
    <dxf>
      <font>
        <b val="0"/>
        <i val="0"/>
        <strike val="0"/>
        <condense val="0"/>
        <extend val="0"/>
        <outline val="0"/>
        <shadow val="0"/>
        <u val="none"/>
        <vertAlign val="baseline"/>
        <sz val="12"/>
        <color rgb="FF000000"/>
        <name val="Times New Roman"/>
        <scheme val="none"/>
      </font>
      <numFmt numFmtId="0" formatCode="General"/>
      <fill>
        <patternFill patternType="none">
          <fgColor rgb="FF000000"/>
          <bgColor rgb="FFFFFFFF"/>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dxf>
    <dxf>
      <font>
        <b val="0"/>
        <i val="0"/>
        <strike val="0"/>
        <condense val="0"/>
        <extend val="0"/>
        <outline val="0"/>
        <shadow val="0"/>
        <u val="none"/>
        <vertAlign val="baseline"/>
        <sz val="12"/>
        <color rgb="FF000000"/>
        <name val="Times New Roman"/>
        <scheme val="none"/>
      </font>
      <numFmt numFmtId="0" formatCode="General"/>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dxf>
    <dxf>
      <font>
        <b val="0"/>
        <i val="0"/>
        <strike val="0"/>
        <condense val="0"/>
        <extend val="0"/>
        <outline val="0"/>
        <shadow val="0"/>
        <u val="none"/>
        <vertAlign val="baseline"/>
        <sz val="12"/>
        <color theme="1"/>
        <name val="Times New Roman"/>
        <family val="1"/>
        <scheme val="none"/>
      </font>
      <fill>
        <patternFill>
          <fgColor indexed="64"/>
          <bgColor theme="0"/>
        </patternFill>
      </fill>
      <alignment horizontal="general" vertical="top" textRotation="0" wrapText="1" indent="0" justifyLastLine="0" shrinkToFit="0" readingOrder="0"/>
      <border diagonalUp="0" diagonalDown="0" outline="0">
        <left style="thin">
          <color theme="0"/>
        </left>
        <right style="thin">
          <color indexed="64"/>
        </right>
        <top style="thin">
          <color theme="0"/>
        </top>
        <bottom style="thin">
          <color theme="0"/>
        </bottom>
      </border>
      <protection locked="1"/>
    </dxf>
    <dxf>
      <font>
        <b val="0"/>
        <i val="0"/>
        <strike val="0"/>
        <condense val="0"/>
        <extend val="0"/>
        <outline val="0"/>
        <shadow val="0"/>
        <u val="none"/>
        <vertAlign val="baseline"/>
        <sz val="12"/>
        <color theme="1"/>
        <name val="Times New Roman"/>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dxf>
    <dxf>
      <font>
        <b val="0"/>
        <i val="0"/>
        <strike val="0"/>
        <condense val="0"/>
        <extend val="0"/>
        <outline val="0"/>
        <shadow val="0"/>
        <u val="none"/>
        <vertAlign val="baseline"/>
        <sz val="14"/>
        <color theme="1"/>
        <name val="Times New Roman"/>
        <family val="1"/>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dxf>
    <dxf>
      <font>
        <b val="0"/>
        <i val="0"/>
        <strike val="0"/>
        <condense val="0"/>
        <extend val="0"/>
        <outline val="0"/>
        <shadow val="0"/>
        <u val="none"/>
        <vertAlign val="baseline"/>
        <sz val="14"/>
        <color theme="1"/>
        <name val="Times New Roman"/>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z val="12"/>
        <name val="Times New Roman"/>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dxf>
    <dxf>
      <font>
        <sz val="12"/>
        <name val="Times New Roman"/>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dxf>
    <dxf>
      <font>
        <b val="0"/>
        <i val="0"/>
        <strike val="0"/>
        <condense val="0"/>
        <extend val="0"/>
        <outline val="0"/>
        <shadow val="0"/>
        <u val="none"/>
        <vertAlign val="baseline"/>
        <sz val="12"/>
        <color rgb="FF000000"/>
        <name val="Times New Roman"/>
        <scheme val="none"/>
      </font>
      <fill>
        <patternFill patternType="none">
          <fgColor rgb="FF000000"/>
          <bgColor rgb="FFFFFFFF"/>
        </patternFill>
      </fill>
      <alignment horizontal="general" vertical="bottom" textRotation="0" wrapText="1" indent="0" justifyLastLine="0" shrinkToFit="0" readingOrder="0"/>
      <protection locked="1"/>
    </dxf>
    <dxf>
      <border>
        <bottom style="thin">
          <color rgb="FF000000"/>
        </bottom>
      </border>
    </dxf>
    <dxf>
      <font>
        <b/>
        <i val="0"/>
        <strike val="0"/>
        <condense val="0"/>
        <extend val="0"/>
        <outline val="0"/>
        <shadow val="0"/>
        <u val="none"/>
        <vertAlign val="baseline"/>
        <sz val="14"/>
        <color theme="1"/>
        <name val="Calibri"/>
        <scheme val="minor"/>
      </font>
      <fill>
        <patternFill patternType="solid">
          <fgColor indexed="64"/>
          <bgColor theme="4"/>
        </patternFill>
      </fill>
      <alignment textRotation="0" wrapText="1" indent="0" justifyLastLine="0" shrinkToFit="0" readingOrder="0"/>
      <border diagonalUp="0" diagonalDown="0">
        <left style="thin">
          <color indexed="64"/>
        </left>
        <right style="thin">
          <color indexed="64"/>
        </right>
        <top/>
        <bottom/>
      </border>
      <protection locked="1"/>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4"/>
        <color theme="1"/>
      </font>
      <numFmt numFmtId="0" formatCode="General"/>
      <alignment horizontal="general" vertical="center" textRotation="0" wrapText="0" indent="0" justifyLastLine="0" shrinkToFit="0" readingOrder="0"/>
      <border diagonalUp="0" diagonalDown="0">
        <left style="thin">
          <color indexed="64"/>
        </left>
        <right/>
        <top style="thin">
          <color indexed="64"/>
        </top>
        <bottom style="thin">
          <color indexed="64"/>
        </bottom>
      </border>
      <protection locked="1"/>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4"/>
        <color theme="1"/>
      </font>
      <numFmt numFmtId="0" formatCode="Genera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dxf>
    <dxf>
      <font>
        <b val="0"/>
        <i val="0"/>
        <strike val="0"/>
        <condense val="0"/>
        <extend val="0"/>
        <outline val="0"/>
        <shadow val="0"/>
        <u val="none"/>
        <vertAlign val="baseline"/>
        <sz val="11"/>
        <color auto="1"/>
        <name val="Calibri"/>
        <family val="2"/>
        <scheme val="minor"/>
      </font>
    </dxf>
    <dxf>
      <fill>
        <patternFill patternType="solid">
          <fgColor indexed="64"/>
          <bgColor theme="0"/>
        </patternFill>
      </fill>
      <protection locked="1"/>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4"/>
        <color theme="1"/>
      </font>
      <numFmt numFmtId="30" formatCode="@"/>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4"/>
        <color theme="1"/>
        <name val="Times New Roman"/>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4"/>
        <color theme="1"/>
        <name val="Times New Roman"/>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4"/>
        <color theme="1"/>
        <name val="Times New Roman"/>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4"/>
        <color theme="1"/>
        <name val="Times New Roman"/>
        <family val="1"/>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dxf>
    <dxf>
      <font>
        <strike val="0"/>
        <outline val="0"/>
        <shadow val="0"/>
        <u val="none"/>
        <vertAlign val="baseline"/>
        <sz val="11"/>
        <color auto="1"/>
        <name val="Calibri"/>
        <family val="2"/>
        <scheme val="minor"/>
      </font>
      <fill>
        <patternFill patternType="none">
          <fgColor indexed="64"/>
          <bgColor auto="1"/>
        </patternFill>
      </fill>
      <protection locked="1"/>
    </dxf>
    <dxf>
      <font>
        <b val="0"/>
        <i val="0"/>
        <strike val="0"/>
        <condense val="0"/>
        <extend val="0"/>
        <outline val="0"/>
        <shadow val="0"/>
        <u val="none"/>
        <vertAlign val="baseline"/>
        <sz val="14"/>
        <color theme="1"/>
        <name val="Times New Roman"/>
        <scheme val="none"/>
      </font>
      <fill>
        <patternFill patternType="none">
          <fgColor rgb="FF000000"/>
          <bgColor rgb="FFFFFFFF"/>
        </patternFill>
      </fill>
      <alignment horizontal="general" vertical="bottom" textRotation="0" wrapText="1" indent="0" justifyLastLine="0" shrinkToFit="0" readingOrder="0"/>
      <protection locked="1"/>
    </dxf>
    <dxf>
      <font>
        <b/>
        <i val="0"/>
        <strike val="0"/>
        <condense val="0"/>
        <extend val="0"/>
        <outline val="0"/>
        <shadow val="0"/>
        <u val="none"/>
        <vertAlign val="baseline"/>
        <sz val="14"/>
        <color theme="1"/>
        <name val="Calibri"/>
        <family val="2"/>
        <scheme val="minor"/>
      </font>
      <fill>
        <patternFill patternType="solid">
          <fgColor indexed="64"/>
          <bgColor theme="4"/>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dxf>
  </dxfs>
  <tableStyles count="0" defaultTableStyle="TableStyleMedium2" defaultPivotStyle="PivotStyleLight16"/>
  <colors>
    <mruColors>
      <color rgb="FFEE0000"/>
      <color rgb="FFF2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0000000}" name="Table183415" displayName="Table183415" ref="A28:H31" totalsRowCount="1" headerRowDxfId="30" dataDxfId="29" totalsRowDxfId="28">
  <tableColumns count="8">
    <tableColumn id="1" xr3:uid="{00000000-0010-0000-0000-000001000000}" name="UAMS Domain" dataDxfId="27" totalsRowDxfId="26"/>
    <tableColumn id="2" xr3:uid="{00000000-0010-0000-0000-000002000000}" name="Question/Explanation" dataDxfId="25" totalsRowDxfId="24"/>
    <tableColumn id="6" xr3:uid="{556D3B3C-0D35-4CF3-92F0-B4FE4023D076}" name="Weighting" dataDxfId="23" totalsRowDxfId="22"/>
    <tableColumn id="3" xr3:uid="{00000000-0010-0000-0000-000003000000}" name="Employee Self-Assessment Rating" dataDxfId="21" totalsRowDxfId="20">
      <calculatedColumnFormula>IFERROR((_xlfn.XLOOKUP(D28,Ratings!A1:A5,Ratings!B1:B5)*C28), "")</calculatedColumnFormula>
    </tableColumn>
    <tableColumn id="5" xr3:uid="{00000000-0010-0000-0000-000005000000}" name="Employee Comments" dataDxfId="19" totalsRowDxfId="18">
      <calculatedColumnFormula>(_xlfn.XLOOKUP(D26,$B$19:$B$23, $A$19:$A$23)*C26)+(_xlfn.XLOOKUP(D27,$B$19:$B$23, $A$19:$A$23)*C27)+(_xlfn.XLOOKUP(D28,$B$19:$B$23, $A$19:$A$23)*C28)</calculatedColumnFormula>
    </tableColumn>
    <tableColumn id="8" xr3:uid="{E0AFDE05-D6B0-4811-A737-861E4C0C29D6}" name=" " dataDxfId="17" totalsRowDxfId="16"/>
    <tableColumn id="4" xr3:uid="{00000000-0010-0000-0000-000004000000}" name="Manager Rating" dataDxfId="15" totalsRowDxfId="14">
      <calculatedColumnFormula>IFERROR(_xlfn.XLOOKUP((_xlfn.XLOOKUP(G28,Ratings!A1:A5,Ratings!B1:B5)*C28), Ratings!B1:B5, Ratings!A1:A5), "")</calculatedColumnFormula>
    </tableColumn>
    <tableColumn id="7" xr3:uid="{00000000-0010-0000-0000-000007000000}" name="Manager Comments" dataDxfId="13" totalsRowDxfId="12">
      <calculatedColumnFormula>(_xlfn.XLOOKUP(G26,$B$19:$B$23, $A$19:$A$23)*C26)+(_xlfn.XLOOKUP(G27,$B$19:$B$23, $A$19:$A$23)*C27)+(_xlfn.XLOOKUP(G28,$B$19:$B$23, $A$19:$A$23)*C28)</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1000000}" name="Table13695816" displayName="Table13695816" ref="A34:H43" totalsRowShown="0" headerRowDxfId="11" dataDxfId="9" headerRowBorderDxfId="10">
  <tableColumns count="8">
    <tableColumn id="1" xr3:uid="{00000000-0010-0000-0100-000001000000}" name="UAMS Job Responsibilities (Language here should be taken directly from the Position Description Responsibility Section)" dataDxfId="8"/>
    <tableColumn id="2" xr3:uid="{00000000-0010-0000-0100-000002000000}" name="Translated to specific working standard, frequency, and expectations " dataDxfId="7"/>
    <tableColumn id="3" xr3:uid="{00000000-0010-0000-0100-000003000000}" name="Weighting" dataDxfId="6"/>
    <tableColumn id="5" xr3:uid="{00000000-0010-0000-0100-000005000000}" name="Employee Self-Assessment Rating" dataDxfId="5"/>
    <tableColumn id="6" xr3:uid="{00000000-0010-0000-0100-000006000000}" name="Employee Comments" dataDxfId="4"/>
    <tableColumn id="8" xr3:uid="{DC00CD57-BEA1-43EA-839E-DBBCFEE3EF60}" name=" " dataDxfId="3"/>
    <tableColumn id="4" xr3:uid="{00000000-0010-0000-0100-000004000000}" name="Manager Rating" dataDxfId="2"/>
    <tableColumn id="7" xr3:uid="{10436CEF-85F1-4C42-A5A3-C28B78669DA9}" name="Manager Comments"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9"/>
  <sheetViews>
    <sheetView showGridLines="0" tabSelected="1" zoomScale="70" zoomScaleNormal="70" workbookViewId="0">
      <selection activeCell="G36" sqref="G36"/>
    </sheetView>
  </sheetViews>
  <sheetFormatPr defaultRowHeight="14.5" x14ac:dyDescent="0.35"/>
  <cols>
    <col min="1" max="1" width="36.7265625" style="59" customWidth="1"/>
    <col min="2" max="2" width="48.7265625" customWidth="1"/>
    <col min="3" max="3" width="12.453125" style="33" customWidth="1"/>
    <col min="4" max="4" width="30.453125" style="33" customWidth="1"/>
    <col min="5" max="5" width="46.1796875" customWidth="1"/>
    <col min="6" max="6" width="3" customWidth="1"/>
    <col min="7" max="7" width="44.453125" customWidth="1"/>
    <col min="8" max="8" width="47.54296875" customWidth="1"/>
  </cols>
  <sheetData>
    <row r="1" spans="1:8" ht="36" x14ac:dyDescent="0.8">
      <c r="A1" s="79" t="s">
        <v>31</v>
      </c>
      <c r="B1" s="79"/>
      <c r="C1" s="79"/>
      <c r="D1" s="79"/>
      <c r="E1" s="79"/>
      <c r="F1" s="79"/>
      <c r="G1" s="79"/>
      <c r="H1" s="79"/>
    </row>
    <row r="2" spans="1:8" ht="24.65" customHeight="1" x14ac:dyDescent="0.35">
      <c r="A2" s="83" t="s">
        <v>40</v>
      </c>
      <c r="B2" s="84"/>
      <c r="C2" s="84"/>
      <c r="D2" s="84"/>
      <c r="E2" s="84"/>
      <c r="F2" s="84"/>
      <c r="G2" s="84"/>
      <c r="H2" s="85"/>
    </row>
    <row r="3" spans="1:8" ht="21" customHeight="1" x14ac:dyDescent="0.35">
      <c r="A3" s="86" t="s">
        <v>39</v>
      </c>
      <c r="B3" s="86"/>
      <c r="C3" s="86"/>
      <c r="D3" s="86"/>
      <c r="E3" s="86"/>
      <c r="F3" s="86"/>
      <c r="G3" s="86"/>
      <c r="H3" s="86"/>
    </row>
    <row r="4" spans="1:8" ht="8.5" customHeight="1" x14ac:dyDescent="0.35">
      <c r="A4" s="82"/>
      <c r="B4" s="82"/>
      <c r="C4" s="82"/>
      <c r="D4" s="82"/>
      <c r="E4" s="82"/>
      <c r="F4" s="82"/>
      <c r="G4" s="82"/>
      <c r="H4" s="82"/>
    </row>
    <row r="5" spans="1:8" ht="18" customHeight="1" x14ac:dyDescent="0.35">
      <c r="A5" s="80" t="s">
        <v>41</v>
      </c>
      <c r="B5" s="80"/>
      <c r="C5" s="80"/>
      <c r="D5" s="80"/>
      <c r="E5" s="80"/>
      <c r="F5" s="80"/>
      <c r="G5" s="80"/>
      <c r="H5" s="80"/>
    </row>
    <row r="6" spans="1:8" ht="29.5" customHeight="1" x14ac:dyDescent="0.35">
      <c r="A6" s="81" t="s">
        <v>42</v>
      </c>
      <c r="B6" s="81"/>
      <c r="C6" s="81"/>
      <c r="D6" s="81"/>
      <c r="E6" s="81"/>
      <c r="F6" s="81"/>
      <c r="G6" s="81"/>
      <c r="H6" s="81"/>
    </row>
    <row r="7" spans="1:8" ht="29.5" customHeight="1" x14ac:dyDescent="0.35">
      <c r="A7" s="81" t="s">
        <v>43</v>
      </c>
      <c r="B7" s="81"/>
      <c r="C7" s="81"/>
      <c r="D7" s="81"/>
      <c r="E7" s="81"/>
      <c r="F7" s="81"/>
      <c r="G7" s="81"/>
      <c r="H7" s="81"/>
    </row>
    <row r="8" spans="1:8" ht="29.5" customHeight="1" x14ac:dyDescent="0.35">
      <c r="A8" s="81" t="s">
        <v>44</v>
      </c>
      <c r="B8" s="81"/>
      <c r="C8" s="81"/>
      <c r="D8" s="81"/>
      <c r="E8" s="81"/>
      <c r="F8" s="81"/>
      <c r="G8" s="81"/>
      <c r="H8" s="81"/>
    </row>
    <row r="9" spans="1:8" ht="29.5" customHeight="1" x14ac:dyDescent="0.35">
      <c r="A9" s="81" t="s">
        <v>57</v>
      </c>
      <c r="B9" s="81"/>
      <c r="C9" s="81"/>
      <c r="D9" s="81"/>
      <c r="E9" s="81"/>
      <c r="F9" s="81"/>
      <c r="G9" s="81"/>
      <c r="H9" s="81"/>
    </row>
    <row r="10" spans="1:8" ht="29.5" customHeight="1" x14ac:dyDescent="0.35">
      <c r="A10" s="81" t="s">
        <v>45</v>
      </c>
      <c r="B10" s="81"/>
      <c r="C10" s="81"/>
      <c r="D10" s="81"/>
      <c r="E10" s="81"/>
      <c r="F10" s="81"/>
      <c r="G10" s="81"/>
      <c r="H10" s="81"/>
    </row>
    <row r="11" spans="1:8" x14ac:dyDescent="0.35">
      <c r="A11" s="32"/>
      <c r="B11" s="33"/>
    </row>
    <row r="12" spans="1:8" ht="27.5" x14ac:dyDescent="0.55000000000000004">
      <c r="A12"/>
      <c r="B12" s="34" t="s">
        <v>53</v>
      </c>
      <c r="C12" s="102"/>
      <c r="D12" s="103"/>
      <c r="E12" s="35" t="s">
        <v>32</v>
      </c>
      <c r="F12" s="107"/>
      <c r="G12" s="103"/>
    </row>
    <row r="13" spans="1:8" ht="27.5" x14ac:dyDescent="0.55000000000000004">
      <c r="A13"/>
      <c r="B13" s="34" t="s">
        <v>54</v>
      </c>
      <c r="C13" s="102"/>
      <c r="D13" s="104"/>
      <c r="E13" s="36" t="s">
        <v>34</v>
      </c>
      <c r="F13" s="108"/>
      <c r="G13" s="109"/>
    </row>
    <row r="14" spans="1:8" ht="28" x14ac:dyDescent="0.6">
      <c r="A14"/>
      <c r="B14" s="34" t="s">
        <v>17</v>
      </c>
      <c r="C14" s="97"/>
      <c r="D14" s="98"/>
      <c r="E14" s="99"/>
      <c r="F14" s="110" t="s">
        <v>55</v>
      </c>
      <c r="G14" s="111"/>
    </row>
    <row r="15" spans="1:8" ht="30.5" x14ac:dyDescent="0.55000000000000004">
      <c r="A15"/>
      <c r="B15" s="34" t="s">
        <v>18</v>
      </c>
      <c r="C15" s="105"/>
      <c r="D15" s="106"/>
      <c r="E15" s="112" t="s">
        <v>56</v>
      </c>
      <c r="F15" s="113"/>
      <c r="G15" s="111"/>
    </row>
    <row r="16" spans="1:8" ht="16" thickBot="1" x14ac:dyDescent="0.4">
      <c r="A16" s="37"/>
      <c r="B16" s="37"/>
      <c r="C16" s="38"/>
    </row>
    <row r="17" spans="1:8" ht="28.5" customHeight="1" thickTop="1" thickBot="1" x14ac:dyDescent="0.4">
      <c r="A17" s="7"/>
      <c r="B17" s="101" t="s">
        <v>19</v>
      </c>
      <c r="C17" s="101"/>
      <c r="D17" s="101"/>
      <c r="E17" s="101"/>
      <c r="F17" s="101"/>
      <c r="G17" s="101"/>
    </row>
    <row r="18" spans="1:8" ht="19" customHeight="1" thickTop="1" thickBot="1" x14ac:dyDescent="0.4">
      <c r="A18" s="8" t="s">
        <v>1</v>
      </c>
      <c r="B18" s="39" t="s">
        <v>2</v>
      </c>
      <c r="C18" s="100" t="s">
        <v>8</v>
      </c>
      <c r="D18" s="100"/>
      <c r="E18" s="100"/>
      <c r="F18" s="100"/>
      <c r="G18" s="100"/>
    </row>
    <row r="19" spans="1:8" ht="47.15" customHeight="1" thickTop="1" thickBot="1" x14ac:dyDescent="0.4">
      <c r="A19" s="9">
        <v>1</v>
      </c>
      <c r="B19" s="40" t="s">
        <v>3</v>
      </c>
      <c r="C19" s="88" t="s">
        <v>9</v>
      </c>
      <c r="D19" s="88"/>
      <c r="E19" s="88"/>
      <c r="F19" s="88"/>
      <c r="G19" s="88"/>
    </row>
    <row r="20" spans="1:8" ht="31.5" customHeight="1" thickTop="1" thickBot="1" x14ac:dyDescent="0.4">
      <c r="A20" s="9">
        <v>2</v>
      </c>
      <c r="B20" s="41" t="s">
        <v>4</v>
      </c>
      <c r="C20" s="89" t="s">
        <v>10</v>
      </c>
      <c r="D20" s="89"/>
      <c r="E20" s="89"/>
      <c r="F20" s="89"/>
      <c r="G20" s="89"/>
    </row>
    <row r="21" spans="1:8" ht="65.150000000000006" customHeight="1" thickTop="1" thickBot="1" x14ac:dyDescent="0.4">
      <c r="A21" s="9">
        <v>3</v>
      </c>
      <c r="B21" s="40" t="s">
        <v>5</v>
      </c>
      <c r="C21" s="88" t="s">
        <v>11</v>
      </c>
      <c r="D21" s="88"/>
      <c r="E21" s="88"/>
      <c r="F21" s="88"/>
      <c r="G21" s="88"/>
    </row>
    <row r="22" spans="1:8" ht="69.650000000000006" customHeight="1" thickTop="1" thickBot="1" x14ac:dyDescent="0.4">
      <c r="A22" s="9">
        <v>4</v>
      </c>
      <c r="B22" s="41" t="s">
        <v>6</v>
      </c>
      <c r="C22" s="89" t="s">
        <v>12</v>
      </c>
      <c r="D22" s="89"/>
      <c r="E22" s="89"/>
      <c r="F22" s="89"/>
      <c r="G22" s="89"/>
    </row>
    <row r="23" spans="1:8" ht="76.5" customHeight="1" thickTop="1" thickBot="1" x14ac:dyDescent="0.4">
      <c r="A23" s="9">
        <v>5</v>
      </c>
      <c r="B23" s="40" t="s">
        <v>7</v>
      </c>
      <c r="C23" s="88" t="s">
        <v>13</v>
      </c>
      <c r="D23" s="88"/>
      <c r="E23" s="88"/>
      <c r="F23" s="88"/>
      <c r="G23" s="88"/>
    </row>
    <row r="24" spans="1:8" ht="16" thickTop="1" x14ac:dyDescent="0.35">
      <c r="A24" s="37"/>
      <c r="B24" s="37"/>
      <c r="C24" s="38"/>
    </row>
    <row r="25" spans="1:8" ht="15.5" x14ac:dyDescent="0.35">
      <c r="A25" s="37"/>
      <c r="B25" s="37"/>
      <c r="C25" s="38"/>
    </row>
    <row r="26" spans="1:8" ht="31" x14ac:dyDescent="0.7">
      <c r="A26" s="93" t="s">
        <v>58</v>
      </c>
      <c r="B26" s="93"/>
      <c r="C26" s="93"/>
      <c r="D26" s="93"/>
      <c r="E26" s="93"/>
      <c r="F26" s="93"/>
      <c r="G26" s="93"/>
      <c r="H26" s="93"/>
    </row>
    <row r="27" spans="1:8" ht="52" customHeight="1" x14ac:dyDescent="0.35">
      <c r="A27" s="94" t="s">
        <v>59</v>
      </c>
      <c r="B27" s="94"/>
      <c r="C27" s="94"/>
      <c r="D27" s="94"/>
      <c r="E27" s="94"/>
      <c r="F27" s="95"/>
      <c r="G27" s="94"/>
      <c r="H27" s="94"/>
    </row>
    <row r="28" spans="1:8" s="44" customFormat="1" ht="38.15" customHeight="1" x14ac:dyDescent="0.45">
      <c r="A28" s="42" t="s">
        <v>35</v>
      </c>
      <c r="B28" s="42" t="s">
        <v>36</v>
      </c>
      <c r="C28" s="42" t="s">
        <v>24</v>
      </c>
      <c r="D28" s="42" t="s">
        <v>20</v>
      </c>
      <c r="E28" s="42" t="s">
        <v>15</v>
      </c>
      <c r="F28" s="43" t="s">
        <v>30</v>
      </c>
      <c r="G28" s="42" t="s">
        <v>21</v>
      </c>
      <c r="H28" s="42" t="s">
        <v>22</v>
      </c>
    </row>
    <row r="29" spans="1:8" s="44" customFormat="1" ht="104.15" customHeight="1" x14ac:dyDescent="0.45">
      <c r="A29" s="17" t="s">
        <v>60</v>
      </c>
      <c r="B29" s="72" t="s">
        <v>61</v>
      </c>
      <c r="C29" s="18">
        <v>1</v>
      </c>
      <c r="D29" s="73"/>
      <c r="E29" s="23"/>
      <c r="F29" s="43" t="s">
        <v>30</v>
      </c>
      <c r="G29" s="24"/>
      <c r="H29" s="23"/>
    </row>
    <row r="30" spans="1:8" s="48" customFormat="1" ht="41.5" customHeight="1" x14ac:dyDescent="0.55000000000000004">
      <c r="A30" s="19"/>
      <c r="B30" s="19" t="s">
        <v>23</v>
      </c>
      <c r="C30" s="20">
        <f>SUM(C29:C29)</f>
        <v>1</v>
      </c>
      <c r="D30" s="74" t="str">
        <f>IFERROR(_xlfn.XLOOKUP((_xlfn.XLOOKUP(D29,Ratings!A2:A6,Ratings!B2:B6)*C29), Ratings!B2:B6, Ratings!A2:A6), "")</f>
        <v/>
      </c>
      <c r="E30" s="45"/>
      <c r="F30" s="46" t="s">
        <v>30</v>
      </c>
      <c r="G30" s="21" t="str">
        <f>IFERROR(_xlfn.XLOOKUP((_xlfn.XLOOKUP(G29,Ratings!A2:A6,Ratings!B2:B6)*C29), Ratings!B2:B6, Ratings!A2:A6), "")</f>
        <v/>
      </c>
      <c r="H30" s="47"/>
    </row>
    <row r="31" spans="1:8" ht="34.5" customHeight="1" x14ac:dyDescent="0.35">
      <c r="A31" s="70"/>
      <c r="B31" s="70"/>
      <c r="C31" s="70"/>
      <c r="D31" s="70"/>
      <c r="E31" s="70"/>
      <c r="F31" s="70"/>
      <c r="G31" s="70"/>
      <c r="H31" s="70"/>
    </row>
    <row r="32" spans="1:8" ht="60" customHeight="1" x14ac:dyDescent="0.35">
      <c r="A32" s="96" t="s">
        <v>62</v>
      </c>
      <c r="B32" s="96"/>
      <c r="C32" s="96"/>
      <c r="D32" s="96"/>
      <c r="E32" s="96"/>
      <c r="F32" s="96"/>
      <c r="G32" s="96"/>
      <c r="H32" s="96"/>
    </row>
    <row r="33" spans="1:17" ht="67.5" customHeight="1" x14ac:dyDescent="0.35">
      <c r="A33" s="94" t="s">
        <v>50</v>
      </c>
      <c r="B33" s="94"/>
      <c r="C33" s="94"/>
      <c r="D33" s="94"/>
      <c r="E33" s="94"/>
      <c r="F33" s="94"/>
      <c r="G33" s="94"/>
      <c r="H33" s="94"/>
    </row>
    <row r="34" spans="1:17" ht="92.5" x14ac:dyDescent="0.35">
      <c r="A34" s="42" t="s">
        <v>14</v>
      </c>
      <c r="B34" s="49" t="s">
        <v>0</v>
      </c>
      <c r="C34" s="50" t="s">
        <v>24</v>
      </c>
      <c r="D34" s="50" t="s">
        <v>20</v>
      </c>
      <c r="E34" s="50" t="s">
        <v>15</v>
      </c>
      <c r="F34" s="51" t="s">
        <v>30</v>
      </c>
      <c r="G34" s="50" t="s">
        <v>21</v>
      </c>
      <c r="H34" s="52" t="s">
        <v>22</v>
      </c>
    </row>
    <row r="35" spans="1:17" ht="87.75" customHeight="1" x14ac:dyDescent="0.4">
      <c r="A35" s="53" t="s">
        <v>37</v>
      </c>
      <c r="B35" s="15" t="s">
        <v>16</v>
      </c>
      <c r="C35" s="18">
        <v>0.1</v>
      </c>
      <c r="D35" s="73" t="s">
        <v>3</v>
      </c>
      <c r="E35" s="26"/>
      <c r="F35" s="14"/>
      <c r="G35" s="73"/>
      <c r="H35" s="27"/>
    </row>
    <row r="36" spans="1:17" ht="87.75" customHeight="1" x14ac:dyDescent="0.4">
      <c r="A36" s="28"/>
      <c r="B36" s="25"/>
      <c r="C36" s="10"/>
      <c r="D36" s="73"/>
      <c r="E36" s="26"/>
      <c r="F36" s="14"/>
      <c r="G36" s="73"/>
      <c r="H36" s="27"/>
    </row>
    <row r="37" spans="1:17" ht="18" x14ac:dyDescent="0.4">
      <c r="A37" s="28"/>
      <c r="B37" s="25"/>
      <c r="C37" s="10"/>
      <c r="D37" s="73"/>
      <c r="E37" s="26"/>
      <c r="F37" s="14"/>
      <c r="G37" s="73"/>
      <c r="H37" s="27"/>
    </row>
    <row r="38" spans="1:17" ht="18" x14ac:dyDescent="0.4">
      <c r="A38" s="28"/>
      <c r="B38" s="25"/>
      <c r="C38" s="10"/>
      <c r="D38" s="73"/>
      <c r="E38" s="26"/>
      <c r="F38" s="14"/>
      <c r="G38" s="73"/>
      <c r="H38" s="27"/>
    </row>
    <row r="39" spans="1:17" ht="18" x14ac:dyDescent="0.4">
      <c r="A39" s="28"/>
      <c r="B39" s="25"/>
      <c r="C39" s="10"/>
      <c r="D39" s="73"/>
      <c r="E39" s="26"/>
      <c r="F39" s="14"/>
      <c r="G39" s="73"/>
      <c r="H39" s="27"/>
    </row>
    <row r="40" spans="1:17" ht="18" x14ac:dyDescent="0.4">
      <c r="A40" s="28"/>
      <c r="B40" s="25"/>
      <c r="C40" s="10"/>
      <c r="D40" s="73"/>
      <c r="E40" s="26"/>
      <c r="F40" s="14"/>
      <c r="G40" s="73"/>
      <c r="H40" s="27"/>
    </row>
    <row r="41" spans="1:17" s="54" customFormat="1" ht="18.5" x14ac:dyDescent="0.45">
      <c r="A41" s="29"/>
      <c r="B41" s="29"/>
      <c r="C41" s="10"/>
      <c r="D41" s="73"/>
      <c r="E41" s="30"/>
      <c r="F41" s="16"/>
      <c r="G41" s="75"/>
      <c r="H41" s="31"/>
    </row>
    <row r="42" spans="1:17" ht="18" x14ac:dyDescent="0.4">
      <c r="A42" s="28"/>
      <c r="B42" s="25"/>
      <c r="C42" s="10"/>
      <c r="D42" s="73"/>
      <c r="E42" s="26"/>
      <c r="F42" s="14"/>
      <c r="G42" s="73"/>
      <c r="H42" s="27"/>
    </row>
    <row r="43" spans="1:17" s="58" customFormat="1" ht="47" x14ac:dyDescent="0.55000000000000004">
      <c r="A43" s="55" t="s">
        <v>52</v>
      </c>
      <c r="B43" s="71" t="s">
        <v>51</v>
      </c>
      <c r="C43" s="20">
        <f>SUM(C35:C42)</f>
        <v>0.1</v>
      </c>
      <c r="D43" s="74" t="e">
        <f>_xlfn.XLOOKUP(ROUND(IF(OR(D35="",D35=" "),0,(_xlfn.XLOOKUP(D35,$B$19:$B$23,$A$19:$A$23)*IF(OR(C35=0,C35="",C35=" "),0,C35)))+IF(OR(D36="",D36=" "),0,(_xlfn.XLOOKUP(D36,$B$19:$B$23,$A$19:$A$23)*IF(OR(C36=0,C36="",C36=" "),0,C36)))+IF(OR(D37="",D37=" "),0,(_xlfn.XLOOKUP(D37,$B$19:$B$23,$A$19:$A$23)*IF(OR(C37=0,C37="",C37=" "),0,C37)))+IF(OR(D38="",D38=" "),0,(_xlfn.XLOOKUP(D38,$B$19:$B$23,$A$19:$A$23)*IF(OR(C38=0,C38="",C38=" "),0,C38)))+IF(OR(D39="",D39=" "),0,(_xlfn.XLOOKUP(D39,$B$19:$B$23,$A$19:$A$23)*IF(OR(C39=0,C39="",C39=" "),0,C39)))+IF(OR(D40="",D40=" "),0,(_xlfn.XLOOKUP(D40,$B$19:$B$23,$A$19:$A$23)*IF(OR(C40=0,C40="",C40=" "),0,C40)))+IF(OR(D41="",D41=" "),0,(_xlfn.XLOOKUP(D41,$B$19:$B$23,$A$19:$A$23)*IF(OR(C41=0,C41="",C41=" "),0,C41)))+IF(OR(D42="",D42=" "),0,(_xlfn.XLOOKUP(D42,$B$19:$B$23,$A$19:$A$23)*IF(OR(C42=0,C42="",C42=" "),0,C42))),0), Ratings!B2:B6, Ratings!A2:A6)</f>
        <v>#N/A</v>
      </c>
      <c r="E43" s="22"/>
      <c r="F43" s="56"/>
      <c r="G43" s="76" t="e">
        <f>_xlfn.XLOOKUP(ROUND(IF(OR(G35="",G35=" "),0,(_xlfn.XLOOKUP(G35,$B$19:$B$23,$A$19:$A$23)*IF(OR(C35=0,C35="",C35=" "),0,C35)))+IF(OR(G36="",G36=" "),0,(_xlfn.XLOOKUP(G36,$B$19:$B$23,$A$19:$A$23)*IF(OR(C36=0,C36="",C36=" "),0,C36)))+IF(OR(G38="",G38=" "),0,(_xlfn.XLOOKUP(G38,$B$19:$B$23,$A$19:$A$23)*IF(OR(C37=0,C37="",C37=" "),0,C37)))+IF(OR(G39="",G39=" "),0,(_xlfn.XLOOKUP(G39,$B$19:$B$23,$A$19:$A$23)*IF(OR(C39=0,C39="",C39=" "),0,C39)))+IF(OR(G40="",G40=" "),0,(_xlfn.XLOOKUP(G40,$B$19:$B$23,$A$19:$A$23)*IF(OR(C40=0,C40="",C40=" "),0,C40)))+IF(OR(G41="",G41=" "),0,(_xlfn.XLOOKUP(G41,$B$19:$B$23,$A$19:$A$23)*IF(OR(C41=0,C41="",C41=" "),0,C41)))+IF(OR(G42="",G42=" "),0,(_xlfn.XLOOKUP(G42,$B$19:$B$23,$A$19:$A$23)*IF(OR(C42=0,C42="",C42=" "),0,C42))), 0 ), Ratings!B2:B6, Ratings!A2:A6)</f>
        <v>#N/A</v>
      </c>
      <c r="H43" s="57"/>
    </row>
    <row r="44" spans="1:17" ht="29.15" customHeight="1" x14ac:dyDescent="0.35">
      <c r="E44" s="60"/>
      <c r="I44" s="33"/>
    </row>
    <row r="45" spans="1:17" ht="31" x14ac:dyDescent="0.7">
      <c r="A45"/>
      <c r="B45" s="92" t="s">
        <v>25</v>
      </c>
      <c r="C45" s="92"/>
      <c r="D45" s="92"/>
      <c r="F45" s="33"/>
      <c r="G45" s="93" t="s">
        <v>26</v>
      </c>
      <c r="H45" s="93"/>
      <c r="I45" s="33"/>
      <c r="Q45" s="61"/>
    </row>
    <row r="46" spans="1:17" ht="28.5" x14ac:dyDescent="0.65">
      <c r="A46"/>
      <c r="B46" s="62" t="s">
        <v>27</v>
      </c>
      <c r="C46" s="90" t="str">
        <f>D30</f>
        <v/>
      </c>
      <c r="D46" s="90"/>
      <c r="F46" s="33"/>
      <c r="G46" s="62" t="s">
        <v>29</v>
      </c>
      <c r="H46" s="64" t="str">
        <f>G30</f>
        <v/>
      </c>
      <c r="I46" s="33"/>
    </row>
    <row r="47" spans="1:17" ht="28.5" x14ac:dyDescent="0.65">
      <c r="A47"/>
      <c r="B47" s="62" t="s">
        <v>28</v>
      </c>
      <c r="C47" s="90" t="e">
        <f>D43</f>
        <v>#N/A</v>
      </c>
      <c r="D47" s="90"/>
      <c r="E47" s="33"/>
      <c r="F47" s="33"/>
      <c r="G47" s="62" t="s">
        <v>28</v>
      </c>
      <c r="H47" s="63" t="e">
        <f>G43</f>
        <v>#N/A</v>
      </c>
      <c r="I47" s="65"/>
    </row>
    <row r="48" spans="1:17" ht="28.5" x14ac:dyDescent="0.65">
      <c r="A48"/>
      <c r="B48" s="66" t="s">
        <v>25</v>
      </c>
      <c r="C48" s="91" t="e">
        <f>_xlfn.XLOOKUP(ROUND(Ratings!E6, 0), Ratings!B2:B6, Ratings!A2:A6)</f>
        <v>#N/A</v>
      </c>
      <c r="D48" s="91"/>
      <c r="E48" s="33"/>
      <c r="F48" s="33"/>
      <c r="G48" s="67" t="s">
        <v>26</v>
      </c>
      <c r="H48" s="78" t="e">
        <f>_xlfn.XLOOKUP(ROUND(Ratings!E7, 0), Ratings!B2:B6, Ratings!A2:A6)</f>
        <v>#N/A</v>
      </c>
    </row>
    <row r="49" spans="1:8" ht="28.5" x14ac:dyDescent="0.65">
      <c r="A49" s="68"/>
      <c r="B49" s="69"/>
      <c r="F49" s="59"/>
      <c r="G49" s="87" t="s">
        <v>38</v>
      </c>
      <c r="H49" s="87"/>
    </row>
  </sheetData>
  <sheetProtection algorithmName="SHA-512" hashValue="buVIa2c/SGXalBIrIXfEYMCtv5YIsB5OJJbq0X40KYfkd+i0Lu59Iy1LS7G7x56t66qlge2ot3jfqCcl1ueSTQ==" saltValue="4jG9EiYhS6zx8sB9KxkmFQ==" spinCount="100000" sheet="1" objects="1" scenarios="1"/>
  <mergeCells count="35">
    <mergeCell ref="C19:G19"/>
    <mergeCell ref="C20:G20"/>
    <mergeCell ref="C14:E14"/>
    <mergeCell ref="A8:H8"/>
    <mergeCell ref="A9:H9"/>
    <mergeCell ref="C18:G18"/>
    <mergeCell ref="B17:G17"/>
    <mergeCell ref="C12:D12"/>
    <mergeCell ref="C13:D13"/>
    <mergeCell ref="C15:D15"/>
    <mergeCell ref="F12:G12"/>
    <mergeCell ref="F13:G13"/>
    <mergeCell ref="F14:G14"/>
    <mergeCell ref="A10:H10"/>
    <mergeCell ref="E15:G15"/>
    <mergeCell ref="G49:H49"/>
    <mergeCell ref="C21:G21"/>
    <mergeCell ref="C22:G22"/>
    <mergeCell ref="C23:G23"/>
    <mergeCell ref="C46:D46"/>
    <mergeCell ref="C47:D47"/>
    <mergeCell ref="C48:D48"/>
    <mergeCell ref="B45:D45"/>
    <mergeCell ref="G45:H45"/>
    <mergeCell ref="A26:H26"/>
    <mergeCell ref="A27:H27"/>
    <mergeCell ref="A32:H32"/>
    <mergeCell ref="A33:H33"/>
    <mergeCell ref="A1:H1"/>
    <mergeCell ref="A5:H5"/>
    <mergeCell ref="A6:H6"/>
    <mergeCell ref="A4:H4"/>
    <mergeCell ref="A7:H7"/>
    <mergeCell ref="A2:H2"/>
    <mergeCell ref="A3:H3"/>
  </mergeCells>
  <conditionalFormatting sqref="B43">
    <cfRule type="expression" dxfId="0" priority="1">
      <formula>$C$43&lt;&gt;1</formula>
    </cfRule>
  </conditionalFormatting>
  <dataValidations count="2">
    <dataValidation type="list" allowBlank="1" showInputMessage="1" showErrorMessage="1" sqref="D29" xr:uid="{4148B626-3284-4F91-85A9-81A963D98D0F}">
      <formula1>B19:B23</formula1>
    </dataValidation>
    <dataValidation type="list" allowBlank="1" showInputMessage="1" showErrorMessage="1" sqref="D35:D42 G29 G35:G42" xr:uid="{CCF7171B-A39B-4C55-ACCD-614F228C28D0}">
      <formula1>$B$19:$B$23</formula1>
    </dataValidation>
  </dataValidations>
  <pageMargins left="0.7" right="0.7" top="0.75" bottom="0.75" header="0.3" footer="0.3"/>
  <pageSetup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78F2E5CE-3298-44F3-BE8A-886A5E92A854}">
          <x14:formula1>
            <xm:f>Ratings!$A$9:$A$10</xm:f>
          </x14:formula1>
          <xm:sqref>C14:E14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E92DA-20B8-4B2C-A1FF-17227ED83836}">
  <dimension ref="A1:F10"/>
  <sheetViews>
    <sheetView workbookViewId="0">
      <selection activeCell="A9" sqref="A9"/>
    </sheetView>
  </sheetViews>
  <sheetFormatPr defaultRowHeight="14.5" x14ac:dyDescent="0.35"/>
  <cols>
    <col min="1" max="1" width="22.453125" customWidth="1"/>
    <col min="2" max="2" width="12.1796875" customWidth="1"/>
    <col min="4" max="4" width="27.7265625" customWidth="1"/>
    <col min="5" max="5" width="18.453125" customWidth="1"/>
    <col min="6" max="6" width="17.453125" customWidth="1"/>
  </cols>
  <sheetData>
    <row r="1" spans="1:6" ht="37.5" thickBot="1" x14ac:dyDescent="0.4">
      <c r="A1" s="3" t="s">
        <v>2</v>
      </c>
      <c r="B1" s="2" t="s">
        <v>1</v>
      </c>
      <c r="D1" s="11" t="s">
        <v>2</v>
      </c>
      <c r="E1" s="11" t="s">
        <v>1</v>
      </c>
      <c r="F1" s="11" t="s">
        <v>63</v>
      </c>
    </row>
    <row r="2" spans="1:6" ht="31.5" thickBot="1" x14ac:dyDescent="0.4">
      <c r="A2" s="4" t="s">
        <v>3</v>
      </c>
      <c r="B2" s="1">
        <v>1</v>
      </c>
      <c r="D2" s="12" t="s">
        <v>46</v>
      </c>
      <c r="E2" s="13" t="e">
        <f>_xlfn.XLOOKUP('UAMS Annual Evaluation'!D29, Ratings!A2:A6, Ratings!B2:B6)</f>
        <v>#N/A</v>
      </c>
      <c r="F2" s="13">
        <v>0.25</v>
      </c>
    </row>
    <row r="3" spans="1:6" ht="19" thickBot="1" x14ac:dyDescent="0.4">
      <c r="A3" s="6" t="s">
        <v>4</v>
      </c>
      <c r="B3" s="5">
        <v>2</v>
      </c>
      <c r="D3" s="12" t="s">
        <v>47</v>
      </c>
      <c r="E3" s="13" t="e">
        <f>_xlfn.XLOOKUP('UAMS Annual Evaluation'!G29, Ratings!A2:A6, Ratings!B2:B6)</f>
        <v>#N/A</v>
      </c>
      <c r="F3" s="13">
        <v>0.25</v>
      </c>
    </row>
    <row r="4" spans="1:6" ht="31.5" thickBot="1" x14ac:dyDescent="0.4">
      <c r="A4" s="4" t="s">
        <v>5</v>
      </c>
      <c r="B4" s="1">
        <v>3</v>
      </c>
      <c r="D4" s="12" t="s">
        <v>48</v>
      </c>
      <c r="E4" s="13">
        <f>IF(OR('UAMS Annual Evaluation'!D35="",'UAMS Annual Evaluation'!D35=" "),0,(_xlfn.XLOOKUP('UAMS Annual Evaluation'!D35,'UAMS Annual Evaluation'!$B$19:$B$23,'UAMS Annual Evaluation'!$A$19:$A$23)*IF(OR('UAMS Annual Evaluation'!C35=0,'UAMS Annual Evaluation'!C35="",'UAMS Annual Evaluation'!C35=" "),0,'UAMS Annual Evaluation'!C35)))+IF(OR('UAMS Annual Evaluation'!D36="",'UAMS Annual Evaluation'!D36=" "),0,(_xlfn.XLOOKUP('UAMS Annual Evaluation'!D36,'UAMS Annual Evaluation'!$B$19:$B$23,'UAMS Annual Evaluation'!$A$19:$A$23)*IF(OR('UAMS Annual Evaluation'!C36=0,'UAMS Annual Evaluation'!C36="",'UAMS Annual Evaluation'!C36=" "),0,'UAMS Annual Evaluation'!C36)))+IF(OR('UAMS Annual Evaluation'!D37="",'UAMS Annual Evaluation'!D37=" "),0,(_xlfn.XLOOKUP('UAMS Annual Evaluation'!D37,'UAMS Annual Evaluation'!$B$19:$B$23,'UAMS Annual Evaluation'!$A$19:$A$23)*IF(OR('UAMS Annual Evaluation'!C37=0,'UAMS Annual Evaluation'!C37="",'UAMS Annual Evaluation'!C37=" "),0,'UAMS Annual Evaluation'!C37)))+IF(OR('UAMS Annual Evaluation'!D38="",'UAMS Annual Evaluation'!D38=" "),0,(_xlfn.XLOOKUP('UAMS Annual Evaluation'!D38,'UAMS Annual Evaluation'!$B$19:$B$23,'UAMS Annual Evaluation'!$A$19:$A$23)*IF(OR('UAMS Annual Evaluation'!C38=0,'UAMS Annual Evaluation'!C38="",'UAMS Annual Evaluation'!C38=" "),0,'UAMS Annual Evaluation'!C38)))+IF(OR('UAMS Annual Evaluation'!D39="",'UAMS Annual Evaluation'!D39=" "),0,(_xlfn.XLOOKUP('UAMS Annual Evaluation'!D39,'UAMS Annual Evaluation'!$B$19:$B$23,'UAMS Annual Evaluation'!$A$19:$A$23)*IF(OR('UAMS Annual Evaluation'!C39=0,'UAMS Annual Evaluation'!C39="",'UAMS Annual Evaluation'!C39=" "),0,'UAMS Annual Evaluation'!C39)))+IF(OR('UAMS Annual Evaluation'!D40="",'UAMS Annual Evaluation'!D40=" "),0,(_xlfn.XLOOKUP('UAMS Annual Evaluation'!D40,'UAMS Annual Evaluation'!$B$19:$B$23,'UAMS Annual Evaluation'!$A$19:$A$23)*IF(OR('UAMS Annual Evaluation'!C40=0,'UAMS Annual Evaluation'!C40="",'UAMS Annual Evaluation'!C40=" "),0,'UAMS Annual Evaluation'!C40)))+IF(OR('UAMS Annual Evaluation'!D41="",'UAMS Annual Evaluation'!D41=" "),0,(_xlfn.XLOOKUP('UAMS Annual Evaluation'!D41,'UAMS Annual Evaluation'!$B$19:$B$23,'UAMS Annual Evaluation'!$A$19:$A$23)*IF(OR('UAMS Annual Evaluation'!C41=0,'UAMS Annual Evaluation'!C41="",'UAMS Annual Evaluation'!C41=" "),0,'UAMS Annual Evaluation'!C41)))+IF(OR('UAMS Annual Evaluation'!D42="",'UAMS Annual Evaluation'!D42=" "),0,(_xlfn.XLOOKUP('UAMS Annual Evaluation'!D42,'UAMS Annual Evaluation'!$B$19:$B$23,'UAMS Annual Evaluation'!$A$19:$A$23)*IF(OR('UAMS Annual Evaluation'!C42=0,'UAMS Annual Evaluation'!C42="",'UAMS Annual Evaluation'!C42=" "),0,'UAMS Annual Evaluation'!C42)))</f>
        <v>0.1</v>
      </c>
      <c r="F4" s="13">
        <v>0.75</v>
      </c>
    </row>
    <row r="5" spans="1:6" ht="19" thickBot="1" x14ac:dyDescent="0.4">
      <c r="A5" s="6" t="s">
        <v>6</v>
      </c>
      <c r="B5" s="5">
        <v>4</v>
      </c>
      <c r="D5" s="12" t="s">
        <v>49</v>
      </c>
      <c r="E5" s="13">
        <f>IF(OR('UAMS Annual Evaluation'!G35="",'UAMS Annual Evaluation'!G35=" "),0,(_xlfn.XLOOKUP('UAMS Annual Evaluation'!G35,'UAMS Annual Evaluation'!$B$19:$B$23,'UAMS Annual Evaluation'!$A$19:$A$23)*IF(OR('UAMS Annual Evaluation'!C35=0,'UAMS Annual Evaluation'!C35="",'UAMS Annual Evaluation'!C35=" "),0,'UAMS Annual Evaluation'!C35)))+IF(OR('UAMS Annual Evaluation'!G36="",'UAMS Annual Evaluation'!G36=" "),0,(_xlfn.XLOOKUP('UAMS Annual Evaluation'!G36,'UAMS Annual Evaluation'!$B$19:$B$23,'UAMS Annual Evaluation'!$A$19:$A$23)*IF(OR('UAMS Annual Evaluation'!C36=0,'UAMS Annual Evaluation'!C36="",'UAMS Annual Evaluation'!C36=" "),0,'UAMS Annual Evaluation'!C36)))+IF(OR('UAMS Annual Evaluation'!G38="",'UAMS Annual Evaluation'!G38=" "),0,(_xlfn.XLOOKUP('UAMS Annual Evaluation'!G38,'UAMS Annual Evaluation'!$B$19:$B$23,'UAMS Annual Evaluation'!$A$19:$A$23)*IF(OR('UAMS Annual Evaluation'!C37=0,'UAMS Annual Evaluation'!C37="",'UAMS Annual Evaluation'!C37=" "),0,'UAMS Annual Evaluation'!C37)))+IF(OR('UAMS Annual Evaluation'!G39="",'UAMS Annual Evaluation'!G39=" "),0,(_xlfn.XLOOKUP('UAMS Annual Evaluation'!G39,'UAMS Annual Evaluation'!$B$19:$B$23,'UAMS Annual Evaluation'!$A$19:$A$23)*IF(OR('UAMS Annual Evaluation'!C39=0,'UAMS Annual Evaluation'!C39="",'UAMS Annual Evaluation'!C39=" "),0,'UAMS Annual Evaluation'!C39)))+IF(OR('UAMS Annual Evaluation'!G40="",'UAMS Annual Evaluation'!G40=" "),0,(_xlfn.XLOOKUP('UAMS Annual Evaluation'!G40,'UAMS Annual Evaluation'!$B$19:$B$23,'UAMS Annual Evaluation'!$A$19:$A$23)*IF(OR('UAMS Annual Evaluation'!C40=0,'UAMS Annual Evaluation'!C40="",'UAMS Annual Evaluation'!C40=" "),0,'UAMS Annual Evaluation'!C40)))+IF(OR('UAMS Annual Evaluation'!G41="",'UAMS Annual Evaluation'!G41=" "),0,(_xlfn.XLOOKUP('UAMS Annual Evaluation'!G41,'UAMS Annual Evaluation'!$B$19:$B$23,'UAMS Annual Evaluation'!$A$19:$A$23)*IF(OR('UAMS Annual Evaluation'!C41=0,'UAMS Annual Evaluation'!C41="",'UAMS Annual Evaluation'!C41=" "),0,'UAMS Annual Evaluation'!C41)))+IF(OR('UAMS Annual Evaluation'!G42="",'UAMS Annual Evaluation'!G42=" "),0,(_xlfn.XLOOKUP('UAMS Annual Evaluation'!G42,'UAMS Annual Evaluation'!$B$19:$B$23,'UAMS Annual Evaluation'!$A$19:$A$23)*IF(OR('UAMS Annual Evaluation'!C42=0,'UAMS Annual Evaluation'!C42="",'UAMS Annual Evaluation'!C42=" "),0,'UAMS Annual Evaluation'!C42)))</f>
        <v>0</v>
      </c>
      <c r="F5" s="13">
        <v>0.75</v>
      </c>
    </row>
    <row r="6" spans="1:6" ht="19" thickBot="1" x14ac:dyDescent="0.4">
      <c r="A6" s="4" t="s">
        <v>7</v>
      </c>
      <c r="B6" s="1">
        <v>5</v>
      </c>
      <c r="D6" s="12" t="s">
        <v>25</v>
      </c>
      <c r="E6" s="13" t="e">
        <f>(E2*F2)+(E4*F4)</f>
        <v>#N/A</v>
      </c>
      <c r="F6" s="77"/>
    </row>
    <row r="7" spans="1:6" ht="18.5" x14ac:dyDescent="0.35">
      <c r="D7" s="12" t="s">
        <v>26</v>
      </c>
      <c r="E7" s="13" t="e">
        <f>(E3*F3) +(E5*F5)</f>
        <v>#N/A</v>
      </c>
      <c r="F7" s="77"/>
    </row>
    <row r="10" spans="1:6" x14ac:dyDescent="0.35">
      <c r="A10" t="s">
        <v>33</v>
      </c>
    </row>
  </sheetData>
  <phoneticPr fontId="2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F24C493-0C94-4CF6-ACF0-3DBC8BAA650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UAMS Annual Evaluation</vt:lpstr>
      <vt:lpstr>Ratings</vt:lpstr>
    </vt:vector>
  </TitlesOfParts>
  <Company>UAMS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Balbo, Eric</dc:creator>
  <cp:lastModifiedBy>Ruth, Ralynn Shavone</cp:lastModifiedBy>
  <dcterms:created xsi:type="dcterms:W3CDTF">2022-07-14T14:40:49Z</dcterms:created>
  <dcterms:modified xsi:type="dcterms:W3CDTF">2026-09-15T14:40:34Z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ca390d5-a4f3-448c-8368-24080179bc53_Enabled">
    <vt:lpwstr>true</vt:lpwstr>
  </property>
  <property fmtid="{D5CDD505-2E9C-101B-9397-08002B2CF9AE}" pid="3" name="MSIP_Label_8ca390d5-a4f3-448c-8368-24080179bc53_SetDate">
    <vt:lpwstr>2026-08-24T22:32:02Z</vt:lpwstr>
  </property>
  <property fmtid="{D5CDD505-2E9C-101B-9397-08002B2CF9AE}" pid="4" name="MSIP_Label_8ca390d5-a4f3-448c-8368-24080179bc53_Method">
    <vt:lpwstr>Standard</vt:lpwstr>
  </property>
  <property fmtid="{D5CDD505-2E9C-101B-9397-08002B2CF9AE}" pid="5" name="MSIP_Label_8ca390d5-a4f3-448c-8368-24080179bc53_Name">
    <vt:lpwstr>Low Risk</vt:lpwstr>
  </property>
  <property fmtid="{D5CDD505-2E9C-101B-9397-08002B2CF9AE}" pid="6" name="MSIP_Label_8ca390d5-a4f3-448c-8368-24080179bc53_SiteId">
    <vt:lpwstr>5b703aa0-061f-4ed9-beca-765a39ee1304</vt:lpwstr>
  </property>
  <property fmtid="{D5CDD505-2E9C-101B-9397-08002B2CF9AE}" pid="7" name="MSIP_Label_8ca390d5-a4f3-448c-8368-24080179bc53_ActionId">
    <vt:lpwstr>fb2a4338-ee99-4572-b328-65c41102bfaf</vt:lpwstr>
  </property>
  <property fmtid="{D5CDD505-2E9C-101B-9397-08002B2CF9AE}" pid="8" name="MSIP_Label_8ca390d5-a4f3-448c-8368-24080179bc53_ContentBits">
    <vt:lpwstr>0</vt:lpwstr>
  </property>
  <property fmtid="{D5CDD505-2E9C-101B-9397-08002B2CF9AE}" pid="9" name="MSIP_Label_8ca390d5-a4f3-448c-8368-24080179bc53_Tag">
    <vt:lpwstr>10, 3, 0, 1</vt:lpwstr>
  </property>
</Properties>
</file>